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585" windowWidth="24750" windowHeight="9930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выплаты'!$A$89</definedName>
    <definedName name="IS_DOCUMENT" localSheetId="1">'ФХД_ Сведения по выплатам на з'!$A$22</definedName>
    <definedName name="_xlnm.Print_Area" localSheetId="0">'ФХД_ Поступления и выплаты'!$A$1:$I$89</definedName>
  </definedNames>
  <calcPr calcId="145621"/>
</workbook>
</file>

<file path=xl/calcChain.xml><?xml version="1.0" encoding="utf-8"?>
<calcChain xmlns="http://schemas.openxmlformats.org/spreadsheetml/2006/main">
  <c r="F33" i="1" l="1"/>
  <c r="CX9" i="2" l="1"/>
  <c r="CX11" i="2"/>
  <c r="F51" i="1"/>
  <c r="F56" i="1"/>
  <c r="H65" i="1"/>
  <c r="G65" i="1"/>
  <c r="F71" i="1"/>
  <c r="F65" i="1" l="1"/>
  <c r="F73" i="1"/>
  <c r="F44" i="1"/>
  <c r="F37" i="1"/>
  <c r="CY13" i="2"/>
  <c r="CZ13" i="2"/>
  <c r="CY9" i="2"/>
  <c r="CZ9" i="2"/>
  <c r="CZ8" i="2" s="1"/>
  <c r="CZ7" i="2" s="1"/>
  <c r="CY11" i="2"/>
  <c r="CZ11" i="2"/>
  <c r="G88" i="1"/>
  <c r="H88" i="1"/>
  <c r="F88" i="1"/>
  <c r="G73" i="1"/>
  <c r="H73" i="1"/>
  <c r="G62" i="1"/>
  <c r="G61" i="1" s="1"/>
  <c r="H62" i="1"/>
  <c r="H61" i="1" s="1"/>
  <c r="G56" i="1"/>
  <c r="G51" i="1" s="1"/>
  <c r="H56" i="1"/>
  <c r="H51" i="1" s="1"/>
  <c r="G44" i="1"/>
  <c r="H44" i="1"/>
  <c r="G37" i="1"/>
  <c r="H37" i="1"/>
  <c r="G33" i="1"/>
  <c r="H33" i="1"/>
  <c r="F62" i="1"/>
  <c r="F61" i="1" s="1"/>
  <c r="CY8" i="2" l="1"/>
  <c r="CY7" i="2" s="1"/>
  <c r="F50" i="1"/>
  <c r="H31" i="1"/>
  <c r="H30" i="1" s="1"/>
  <c r="G50" i="1"/>
  <c r="G31" i="1"/>
  <c r="G30" i="1" s="1"/>
  <c r="H50" i="1"/>
  <c r="F31" i="1"/>
  <c r="F30" i="1" s="1"/>
  <c r="CX8" i="2"/>
  <c r="CX7" i="2" s="1"/>
  <c r="DE8" i="2" s="1"/>
  <c r="M44" i="1" l="1"/>
</calcChain>
</file>

<file path=xl/sharedStrings.xml><?xml version="1.0" encoding="utf-8"?>
<sst xmlns="http://schemas.openxmlformats.org/spreadsheetml/2006/main" count="434" uniqueCount="197">
  <si>
    <t>Утверждаю</t>
  </si>
  <si>
    <t>(расшифровка подписи)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</si>
  <si>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</si>
  <si>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</si>
  <si>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</si>
  <si>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</si>
  <si>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</si>
  <si>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</si>
  <si>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</si>
  <si>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</si>
  <si>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</si>
  <si>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</si>
  <si>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</si>
  <si>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</si>
  <si>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</si>
  <si>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</si>
  <si>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</si>
  <si>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</si>
  <si>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Код субсидии</t>
  </si>
  <si>
    <t>КФСР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</si>
  <si>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</si>
  <si>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</si>
  <si>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</si>
  <si>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</si>
  <si>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</si>
  <si>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</si>
  <si>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</si>
  <si>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</si>
  <si>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</si>
  <si>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</si>
  <si>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</si>
  <si>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</si>
  <si>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</si>
  <si>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</si>
  <si>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</si>
  <si>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</si>
  <si>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</si>
  <si>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</si>
  <si>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</si>
  <si>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Управление образования администрации города Благовещенска</t>
  </si>
  <si>
    <t>Муниципальное автономное дошкольное образовательное учреждение "Детский сад № 40 города Благовещенска"</t>
  </si>
  <si>
    <t>10300865</t>
  </si>
  <si>
    <t>007</t>
  </si>
  <si>
    <t>10304047</t>
  </si>
  <si>
    <t>2801061873</t>
  </si>
  <si>
    <t>280101001</t>
  </si>
  <si>
    <t>на 2023 г</t>
  </si>
  <si>
    <t>на 2024 г</t>
  </si>
  <si>
    <t>Выплаты, уменьшающие доход, всего</t>
  </si>
  <si>
    <t>3000</t>
  </si>
  <si>
    <t>100</t>
  </si>
  <si>
    <t>Поступления от доходов, всего</t>
  </si>
  <si>
    <t>1000</t>
  </si>
  <si>
    <t>000</t>
  </si>
  <si>
    <t>0000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</si>
  <si>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</si>
  <si>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</si>
  <si>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</si>
  <si>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</si>
  <si>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</si>
  <si>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04711</t>
  </si>
  <si>
    <t>04713</t>
  </si>
  <si>
    <t xml:space="preserve">      Доходы от оказания услуг, работ, компенсации затрат учреждений</t>
  </si>
  <si>
    <t>1230</t>
  </si>
  <si>
    <t>00271</t>
  </si>
  <si>
    <t>00273</t>
  </si>
  <si>
    <t>00274</t>
  </si>
  <si>
    <t>440</t>
  </si>
  <si>
    <t>0271н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</si>
  <si>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</si>
  <si>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</si>
  <si>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</si>
  <si>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</si>
  <si>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1410</t>
  </si>
  <si>
    <t>00577</t>
  </si>
  <si>
    <t>05710</t>
  </si>
  <si>
    <t>05725</t>
  </si>
  <si>
    <t>05777</t>
  </si>
  <si>
    <t>Выплаты по расходам, всего</t>
  </si>
  <si>
    <t>2000</t>
  </si>
  <si>
    <t xml:space="preserve">   Выплаты персоналу, всего</t>
  </si>
  <si>
    <t>2100</t>
  </si>
  <si>
    <t xml:space="preserve">      Оплата труда и начисления на выплаты по оплате труда</t>
  </si>
  <si>
    <t>2110</t>
  </si>
  <si>
    <t>111</t>
  </si>
  <si>
    <t>0701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</si>
  <si>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</si>
  <si>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</si>
  <si>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</si>
  <si>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 выплаты по оплате труда</t>
  </si>
  <si>
    <t>2141</t>
  </si>
  <si>
    <t xml:space="preserve">   Социальные и иные выплаты населению, всего</t>
  </si>
  <si>
    <t>2200</t>
  </si>
  <si>
    <t>300</t>
  </si>
  <si>
    <t xml:space="preserve">      Социальные выплаты гражданам, кроме публичных нормативных социальных выплат</t>
  </si>
  <si>
    <t>2210</t>
  </si>
  <si>
    <t>320</t>
  </si>
  <si>
    <t xml:space="preserve">         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</si>
  <si>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</si>
  <si>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</si>
  <si>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</si>
  <si>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323</t>
  </si>
  <si>
    <t>1004</t>
  </si>
  <si>
    <t xml:space="preserve">   Уплату налогов, сборов и иных платежей, всего</t>
  </si>
  <si>
    <t>2300</t>
  </si>
  <si>
    <t>850</t>
  </si>
  <si>
    <t xml:space="preserve">      Налог на имущество организаций и земельный налог</t>
  </si>
  <si>
    <t>2310</t>
  </si>
  <si>
    <t>851</t>
  </si>
  <si>
    <t xml:space="preserve">      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</si>
  <si>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</si>
  <si>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</si>
  <si>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 xml:space="preserve">      Уплата штрафов (в том числе административных), пеней, иных платежей</t>
  </si>
  <si>
    <t>2330</t>
  </si>
  <si>
    <t>853</t>
  </si>
  <si>
    <t xml:space="preserve">   Расходы на закупку товаров, работ, услуг, всего</t>
  </si>
  <si>
    <t>2600</t>
  </si>
  <si>
    <t>2640</t>
  </si>
  <si>
    <t>244</t>
  </si>
  <si>
    <t>00272</t>
  </si>
  <si>
    <t>00276</t>
  </si>
  <si>
    <t>2660</t>
  </si>
  <si>
    <t>247</t>
  </si>
  <si>
    <t>Прочие выплаты, всего</t>
  </si>
  <si>
    <t>4000</t>
  </si>
  <si>
    <t xml:space="preserve">   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</si>
  <si>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</si>
  <si>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</si>
  <si>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</si>
  <si>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</si>
  <si>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</si>
  <si>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</si>
  <si>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</si>
  <si>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</si>
  <si>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</si>
  <si>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</si>
  <si>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4.2</t>
  </si>
  <si>
    <t>Выплаты на закупку товаров, работ, услуг, всего</t>
  </si>
  <si>
    <t>26000</t>
  </si>
  <si>
    <t>1.1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</si>
  <si>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13</t>
  </si>
  <si>
    <t>26400</t>
  </si>
  <si>
    <t>1.1.1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</si>
  <si>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</si>
  <si>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</si>
  <si>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1.1.1.1</t>
  </si>
  <si>
    <t xml:space="preserve">   В соответствии с Федеральным законом № 223-ФЗ</t>
  </si>
  <si>
    <t>26412</t>
  </si>
  <si>
    <t>1.1.2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</si>
  <si>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</si>
  <si>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</si>
  <si>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1.1.2.1</t>
  </si>
  <si>
    <t>26422</t>
  </si>
  <si>
    <t>1.1.3</t>
  </si>
  <si>
    <t xml:space="preserve">  За счет прочих источников финансового обеспечения</t>
  </si>
  <si>
    <t>26450</t>
  </si>
  <si>
    <t>1.1.3.1</t>
  </si>
  <si>
    <t>26452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</si>
  <si>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</si>
  <si>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</si>
  <si>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</si>
  <si>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</si>
  <si>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</si>
  <si>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</si>
  <si>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</si>
  <si>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</si>
  <si>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</si>
  <si>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Заведующий</t>
  </si>
  <si>
    <t>Н.В. Гаученова</t>
  </si>
  <si>
    <t>00000</t>
  </si>
  <si>
    <t xml:space="preserve">      Прочую закупку товаров, работ и услуг</t>
  </si>
  <si>
    <t>(наименование должности лица, утверждающего документ)</t>
  </si>
  <si>
    <t>МАДОУ "ДС № 40 г. Благовещенска"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</si>
  <si>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</si>
  <si>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 xml:space="preserve">   Доходы от оказания услуг, работ, компенсации затрат учреждений</t>
  </si>
  <si>
    <t>на 2025 г</t>
  </si>
  <si>
    <t>План финансово-хозяйственной деятельности на 2023 г.</t>
  </si>
  <si>
    <t>и плановый период 2024 и 2025 годов</t>
  </si>
  <si>
    <t>2520</t>
  </si>
  <si>
    <t>831</t>
  </si>
  <si>
    <t>05748</t>
  </si>
  <si>
    <t>2500</t>
  </si>
  <si>
    <t>2023</t>
  </si>
  <si>
    <t>1231</t>
  </si>
  <si>
    <t>1211</t>
  </si>
  <si>
    <t>от "02" июня 2023 г.</t>
  </si>
  <si>
    <t>02.06.2023</t>
  </si>
  <si>
    <t>02</t>
  </si>
  <si>
    <t>июня</t>
  </si>
  <si>
    <t>руководитель сектора</t>
  </si>
  <si>
    <t>Е.В. Грязнова</t>
  </si>
  <si>
    <t>237-995</t>
  </si>
  <si>
    <t>в том числе:</t>
  </si>
  <si>
    <t xml:space="preserve">      Закупку энергетических ресурсов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</si>
  <si>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</si>
  <si>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Прочие расходы (кроме расходов на закупку товаров, работ, услуг)</t>
  </si>
  <si>
    <t>"02" июня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</si>
</sst>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1"/>
  </cellStyleXfs>
  <cellXfs count="130">
    <xf numFmtId="0" fontId="0" fillId="0" borderId="0" xfId="0"/>
    <xf numFmtId="0" fontId="2" fillId="0" borderId="0" xfId="0" applyFont="1"/>
    <xf numFmtId="49" fontId="2" fillId="2" borderId="9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/>
    </xf>
    <xf numFmtId="49" fontId="2" fillId="2" borderId="27" xfId="0" applyNumberFormat="1" applyFont="1" applyFill="1" applyBorder="1" applyAlignment="1">
      <alignment horizontal="center" vertical="top"/>
    </xf>
    <xf numFmtId="49" fontId="2" fillId="2" borderId="17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right"/>
    </xf>
    <xf numFmtId="4" fontId="2" fillId="2" borderId="18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right"/>
    </xf>
    <xf numFmtId="4" fontId="2" fillId="2" borderId="20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/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left" wrapText="1"/>
    </xf>
    <xf numFmtId="49" fontId="2" fillId="2" borderId="16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left" wrapText="1"/>
    </xf>
    <xf numFmtId="49" fontId="3" fillId="2" borderId="1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left" wrapText="1" indent="2"/>
    </xf>
    <xf numFmtId="49" fontId="2" fillId="2" borderId="19" xfId="0" applyNumberFormat="1" applyFont="1" applyFill="1" applyBorder="1" applyAlignment="1">
      <alignment horizontal="center" wrapText="1"/>
    </xf>
    <xf numFmtId="4" fontId="2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2" xfId="0" applyFill="1" applyBorder="1"/>
    <xf numFmtId="0" fontId="9" fillId="2" borderId="1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 wrapText="1" indent="3"/>
    </xf>
    <xf numFmtId="49" fontId="2" fillId="2" borderId="30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" fontId="2" fillId="2" borderId="32" xfId="0" applyNumberFormat="1" applyFont="1" applyFill="1" applyBorder="1" applyAlignment="1">
      <alignment horizontal="right" wrapText="1"/>
    </xf>
    <xf numFmtId="0" fontId="2" fillId="2" borderId="11" xfId="0" applyNumberFormat="1" applyFont="1" applyFill="1" applyBorder="1" applyAlignment="1">
      <alignment horizontal="left" wrapText="1" indent="1"/>
    </xf>
    <xf numFmtId="49" fontId="2" fillId="2" borderId="19" xfId="1" applyNumberFormat="1" applyFont="1" applyFill="1" applyBorder="1" applyAlignment="1">
      <alignment horizontal="center" wrapText="1"/>
    </xf>
    <xf numFmtId="49" fontId="2" fillId="2" borderId="10" xfId="1" applyNumberFormat="1" applyFont="1" applyFill="1" applyBorder="1" applyAlignment="1">
      <alignment horizontal="center" wrapText="1"/>
    </xf>
    <xf numFmtId="4" fontId="2" fillId="2" borderId="10" xfId="1" applyNumberFormat="1" applyFont="1" applyFill="1" applyBorder="1" applyAlignment="1">
      <alignment horizontal="right" wrapText="1"/>
    </xf>
    <xf numFmtId="4" fontId="2" fillId="2" borderId="20" xfId="1" applyNumberFormat="1" applyFont="1" applyFill="1" applyBorder="1" applyAlignment="1">
      <alignment horizontal="right"/>
    </xf>
    <xf numFmtId="0" fontId="2" fillId="2" borderId="1" xfId="1" applyFont="1"/>
    <xf numFmtId="0" fontId="2" fillId="2" borderId="11" xfId="0" applyNumberFormat="1" applyFont="1" applyFill="1" applyBorder="1" applyAlignment="1">
      <alignment horizontal="left" wrapText="1" indent="3"/>
    </xf>
    <xf numFmtId="4" fontId="2" fillId="0" borderId="0" xfId="0" applyNumberFormat="1" applyFont="1"/>
    <xf numFmtId="49" fontId="2" fillId="2" borderId="2" xfId="0" applyNumberFormat="1" applyFont="1" applyFill="1" applyBorder="1" applyAlignment="1">
      <alignment horizontal="left" wrapText="1" indent="2"/>
    </xf>
    <xf numFmtId="49" fontId="2" fillId="2" borderId="30" xfId="0" applyNumberFormat="1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horizontal="right" wrapText="1"/>
    </xf>
    <xf numFmtId="0" fontId="1" fillId="0" borderId="1" xfId="0" applyFont="1" applyBorder="1"/>
    <xf numFmtId="0" fontId="8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/>
    <xf numFmtId="0" fontId="4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/>
    <xf numFmtId="49" fontId="4" fillId="2" borderId="2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/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left" wrapText="1" indent="1"/>
    </xf>
    <xf numFmtId="0" fontId="2" fillId="2" borderId="11" xfId="0" applyNumberFormat="1" applyFont="1" applyFill="1" applyBorder="1" applyAlignment="1">
      <alignment horizontal="left" indent="1"/>
    </xf>
    <xf numFmtId="49" fontId="2" fillId="2" borderId="19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left"/>
    </xf>
    <xf numFmtId="0" fontId="3" fillId="2" borderId="11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center"/>
    </xf>
    <xf numFmtId="49" fontId="3" fillId="2" borderId="28" xfId="0" applyNumberFormat="1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24" xfId="0" applyNumberFormat="1" applyFont="1" applyFill="1" applyBorder="1" applyAlignment="1">
      <alignment horizontal="center" vertical="top"/>
    </xf>
    <xf numFmtId="49" fontId="2" fillId="2" borderId="25" xfId="0" applyNumberFormat="1" applyFont="1" applyFill="1" applyBorder="1" applyAlignment="1">
      <alignment horizontal="center" vertical="top"/>
    </xf>
    <xf numFmtId="49" fontId="2" fillId="2" borderId="26" xfId="0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selection activeCell="G8" sqref="G8:H8"/>
    </sheetView>
  </sheetViews>
  <sheetFormatPr defaultColWidth="8.85546875" defaultRowHeight="10.15" customHeight="1" x14ac:dyDescent="0.2"/>
  <cols>
    <col min="1" max="1" width="66.5703125" style="1" customWidth="1"/>
    <col min="2" max="2" width="7.140625" style="1" customWidth="1"/>
    <col min="3" max="3" width="9.42578125" style="1" customWidth="1"/>
    <col min="4" max="4" width="8.28515625" style="1" customWidth="1"/>
    <col min="5" max="5" width="13" style="1" customWidth="1"/>
    <col min="6" max="6" width="16.85546875" style="1" customWidth="1"/>
    <col min="7" max="7" width="16.7109375" style="1" customWidth="1"/>
    <col min="8" max="8" width="17.28515625" style="1" customWidth="1"/>
    <col min="9" max="9" width="16" style="1" customWidth="1"/>
    <col min="10" max="16384" width="8.85546875" style="1"/>
  </cols>
  <sheetData>
    <row r="1" spans="1:9" ht="12.75" customHeight="1" x14ac:dyDescent="0.25">
      <c r="G1" s="67" t="s">
        <v>0</v>
      </c>
      <c r="H1" s="68"/>
      <c r="I1" s="68"/>
    </row>
    <row r="2" spans="1:9" ht="18" customHeight="1" x14ac:dyDescent="0.25">
      <c r="G2" s="69" t="s">
        <v>167</v>
      </c>
      <c r="H2" s="70"/>
      <c r="I2" s="70"/>
    </row>
    <row r="3" spans="1:9" ht="12.75" customHeight="1" x14ac:dyDescent="0.2">
      <c r="G3" s="71" t="s">
        <v>171</v>
      </c>
      <c r="H3" s="72"/>
      <c r="I3" s="72"/>
    </row>
    <row r="4" spans="1:9" ht="12.75" customHeight="1" x14ac:dyDescent="0.25">
      <c r="G4" s="73" t="s">
        <v>172</v>
      </c>
      <c r="H4" s="70"/>
      <c r="I4" s="70"/>
    </row>
    <row r="5" spans="1:9" ht="12.75" customHeight="1" x14ac:dyDescent="0.25">
      <c r="G5" s="41"/>
      <c r="H5" s="74"/>
      <c r="I5" s="74"/>
    </row>
    <row r="6" spans="1:9" ht="12.75" customHeight="1" x14ac:dyDescent="0.25">
      <c r="G6" s="42"/>
      <c r="H6" s="63" t="s">
        <v>168</v>
      </c>
      <c r="I6" s="63"/>
    </row>
    <row r="7" spans="1:9" ht="12.75" customHeight="1" x14ac:dyDescent="0.2">
      <c r="G7" s="43" t="s">
        <v>161</v>
      </c>
      <c r="H7" s="64" t="s">
        <v>1</v>
      </c>
      <c r="I7" s="65"/>
    </row>
    <row r="8" spans="1:9" ht="12.75" customHeight="1" x14ac:dyDescent="0.2">
      <c r="G8" s="66" t="s">
        <v>196</v>
      </c>
      <c r="H8" s="66"/>
    </row>
    <row r="9" spans="1:9" ht="17.25" customHeight="1" x14ac:dyDescent="0.2"/>
    <row r="10" spans="1:9" ht="12.75" x14ac:dyDescent="0.2"/>
    <row r="11" spans="1:9" ht="17.25" customHeight="1" x14ac:dyDescent="0.2">
      <c r="A11" s="78" t="s">
        <v>176</v>
      </c>
      <c r="B11" s="78"/>
      <c r="C11" s="78"/>
      <c r="D11" s="78"/>
      <c r="E11" s="78"/>
      <c r="F11" s="78"/>
      <c r="G11" s="78"/>
      <c r="H11" s="78"/>
      <c r="I11" s="23"/>
    </row>
    <row r="12" spans="1:9" ht="18" customHeight="1" x14ac:dyDescent="0.2">
      <c r="A12" s="78" t="s">
        <v>177</v>
      </c>
      <c r="B12" s="78"/>
      <c r="C12" s="78"/>
      <c r="D12" s="78"/>
      <c r="E12" s="78"/>
      <c r="F12" s="78"/>
      <c r="G12" s="78"/>
      <c r="H12" s="78"/>
      <c r="I12" s="76" t="s">
        <v>2</v>
      </c>
    </row>
    <row r="13" spans="1:9" ht="13.5" thickBot="1" x14ac:dyDescent="0.25">
      <c r="I13" s="77"/>
    </row>
    <row r="14" spans="1:9" ht="16.350000000000001" customHeight="1" x14ac:dyDescent="0.2">
      <c r="B14" s="79" t="s">
        <v>185</v>
      </c>
      <c r="C14" s="79"/>
      <c r="D14" s="79"/>
      <c r="E14" s="79"/>
      <c r="H14" s="15" t="s">
        <v>3</v>
      </c>
      <c r="I14" s="24" t="s">
        <v>186</v>
      </c>
    </row>
    <row r="15" spans="1:9" ht="17.25" customHeight="1" x14ac:dyDescent="0.2">
      <c r="A15" s="13" t="s">
        <v>4</v>
      </c>
      <c r="H15" s="15" t="s">
        <v>5</v>
      </c>
      <c r="I15" s="25" t="s">
        <v>41</v>
      </c>
    </row>
    <row r="16" spans="1:9" ht="17.25" customHeight="1" x14ac:dyDescent="0.2">
      <c r="A16" s="13" t="s">
        <v>6</v>
      </c>
      <c r="B16" s="75" t="s">
        <v>39</v>
      </c>
      <c r="C16" s="75"/>
      <c r="D16" s="75"/>
      <c r="E16" s="75"/>
      <c r="F16" s="75"/>
      <c r="H16" s="15" t="s">
        <v>7</v>
      </c>
      <c r="I16" s="25" t="s">
        <v>42</v>
      </c>
    </row>
    <row r="17" spans="1:9" ht="16.350000000000001" customHeight="1" x14ac:dyDescent="0.2">
      <c r="H17" s="15" t="s">
        <v>5</v>
      </c>
      <c r="I17" s="25" t="s">
        <v>43</v>
      </c>
    </row>
    <row r="18" spans="1:9" ht="17.25" customHeight="1" x14ac:dyDescent="0.2">
      <c r="H18" s="15" t="s">
        <v>8</v>
      </c>
      <c r="I18" s="25" t="s">
        <v>44</v>
      </c>
    </row>
    <row r="19" spans="1:9" ht="39.4" customHeight="1" x14ac:dyDescent="0.2">
      <c r="A19" s="13" t="s">
        <v>9</v>
      </c>
      <c r="B19" s="86" t="s">
        <v>40</v>
      </c>
      <c r="C19" s="86"/>
      <c r="D19" s="86"/>
      <c r="E19" s="86"/>
      <c r="F19" s="86"/>
      <c r="H19" s="15" t="s">
        <v>10</v>
      </c>
      <c r="I19" s="25" t="s">
        <v>45</v>
      </c>
    </row>
    <row r="20" spans="1:9" ht="19.7" customHeight="1" thickBot="1" x14ac:dyDescent="0.25">
      <c r="A20" s="13" t="s">
        <v>11</v>
      </c>
      <c r="H20" s="15" t="s">
        <v>12</v>
      </c>
      <c r="I20" s="26" t="s">
        <v>13</v>
      </c>
    </row>
    <row r="21" spans="1:9" ht="12.75" x14ac:dyDescent="0.2"/>
    <row r="22" spans="1:9" ht="12.75" x14ac:dyDescent="0.2">
      <c r="A22" s="78" t="s">
        <v>14</v>
      </c>
      <c r="B22" s="78"/>
      <c r="C22" s="78"/>
      <c r="D22" s="78"/>
      <c r="E22" s="78"/>
      <c r="F22" s="78"/>
      <c r="G22" s="78"/>
      <c r="H22" s="78"/>
      <c r="I22" s="78"/>
    </row>
    <row r="23" spans="1:9" ht="12.75" x14ac:dyDescent="0.2"/>
    <row r="24" spans="1:9" ht="13.15" customHeight="1" x14ac:dyDescent="0.2">
      <c r="A24" s="87" t="s">
        <v>15</v>
      </c>
      <c r="B24" s="80" t="s">
        <v>16</v>
      </c>
      <c r="C24" s="80" t="s">
        <v>18</v>
      </c>
      <c r="D24" s="80" t="s">
        <v>19</v>
      </c>
      <c r="E24" s="80" t="s">
        <v>17</v>
      </c>
      <c r="F24" s="83" t="s">
        <v>20</v>
      </c>
      <c r="G24" s="84"/>
      <c r="H24" s="84"/>
      <c r="I24" s="85"/>
    </row>
    <row r="25" spans="1:9" ht="21.95" customHeight="1" x14ac:dyDescent="0.2">
      <c r="A25" s="88"/>
      <c r="B25" s="81"/>
      <c r="C25" s="81"/>
      <c r="D25" s="81"/>
      <c r="E25" s="81"/>
      <c r="F25" s="27" t="s">
        <v>46</v>
      </c>
      <c r="G25" s="27" t="s">
        <v>47</v>
      </c>
      <c r="H25" s="27" t="s">
        <v>175</v>
      </c>
      <c r="I25" s="90" t="s">
        <v>21</v>
      </c>
    </row>
    <row r="26" spans="1:9" ht="45.95" customHeight="1" x14ac:dyDescent="0.2">
      <c r="A26" s="89"/>
      <c r="B26" s="82"/>
      <c r="C26" s="82"/>
      <c r="D26" s="82"/>
      <c r="E26" s="82"/>
      <c r="F26" s="3" t="s">
        <v>22</v>
      </c>
      <c r="G26" s="3" t="s">
        <v>23</v>
      </c>
      <c r="H26" s="3" t="s">
        <v>24</v>
      </c>
      <c r="I26" s="91"/>
    </row>
    <row r="27" spans="1:9" ht="17.25" customHeight="1" thickBot="1" x14ac:dyDescent="0.25">
      <c r="A27" s="28" t="s">
        <v>25</v>
      </c>
      <c r="B27" s="29" t="s">
        <v>26</v>
      </c>
      <c r="C27" s="29" t="s">
        <v>27</v>
      </c>
      <c r="D27" s="29" t="s">
        <v>28</v>
      </c>
      <c r="E27" s="29" t="s">
        <v>29</v>
      </c>
      <c r="F27" s="29" t="s">
        <v>30</v>
      </c>
      <c r="G27" s="29" t="s">
        <v>31</v>
      </c>
      <c r="H27" s="29" t="s">
        <v>32</v>
      </c>
      <c r="I27" s="30" t="s">
        <v>33</v>
      </c>
    </row>
    <row r="28" spans="1:9" ht="17.649999999999999" customHeight="1" x14ac:dyDescent="0.2">
      <c r="A28" s="31" t="s">
        <v>34</v>
      </c>
      <c r="B28" s="32" t="s">
        <v>35</v>
      </c>
      <c r="C28" s="7" t="s">
        <v>36</v>
      </c>
      <c r="D28" s="7" t="s">
        <v>36</v>
      </c>
      <c r="E28" s="7" t="s">
        <v>36</v>
      </c>
      <c r="F28" s="8">
        <v>4840446.66</v>
      </c>
      <c r="G28" s="8">
        <v>0</v>
      </c>
      <c r="H28" s="8">
        <v>0</v>
      </c>
      <c r="I28" s="9"/>
    </row>
    <row r="29" spans="1:9" ht="17.649999999999999" customHeight="1" x14ac:dyDescent="0.2">
      <c r="A29" s="31" t="s">
        <v>37</v>
      </c>
      <c r="B29" s="33" t="s">
        <v>38</v>
      </c>
      <c r="C29" s="10" t="s">
        <v>36</v>
      </c>
      <c r="D29" s="10" t="s">
        <v>36</v>
      </c>
      <c r="E29" s="10" t="s">
        <v>36</v>
      </c>
      <c r="F29" s="11">
        <v>0</v>
      </c>
      <c r="G29" s="11">
        <v>0</v>
      </c>
      <c r="H29" s="11">
        <v>0</v>
      </c>
      <c r="I29" s="12"/>
    </row>
    <row r="30" spans="1:9" ht="22.5" customHeight="1" x14ac:dyDescent="0.2">
      <c r="A30" s="34" t="s">
        <v>51</v>
      </c>
      <c r="B30" s="35" t="s">
        <v>52</v>
      </c>
      <c r="C30" s="37" t="s">
        <v>169</v>
      </c>
      <c r="D30" s="37" t="s">
        <v>54</v>
      </c>
      <c r="E30" s="36" t="s">
        <v>53</v>
      </c>
      <c r="F30" s="11">
        <f>F31+F44</f>
        <v>75562188.139999986</v>
      </c>
      <c r="G30" s="11">
        <f t="shared" ref="G30:H30" si="0">G31+G44</f>
        <v>75286378.599999994</v>
      </c>
      <c r="H30" s="11">
        <f t="shared" si="0"/>
        <v>75441868.599999994</v>
      </c>
      <c r="I30" s="12">
        <v>0</v>
      </c>
    </row>
    <row r="31" spans="1:9" ht="27.6" customHeight="1" x14ac:dyDescent="0.2">
      <c r="A31" s="38" t="s">
        <v>55</v>
      </c>
      <c r="B31" s="39" t="s">
        <v>56</v>
      </c>
      <c r="C31" s="37" t="s">
        <v>169</v>
      </c>
      <c r="D31" s="37" t="s">
        <v>54</v>
      </c>
      <c r="E31" s="37" t="s">
        <v>57</v>
      </c>
      <c r="F31" s="40">
        <f>F33+F37+F42</f>
        <v>68301933.569999993</v>
      </c>
      <c r="G31" s="40">
        <f t="shared" ref="G31:H31" si="1">G33+G37+G42</f>
        <v>68970578.599999994</v>
      </c>
      <c r="H31" s="40">
        <f t="shared" si="1"/>
        <v>69126068.599999994</v>
      </c>
      <c r="I31" s="12">
        <v>0</v>
      </c>
    </row>
    <row r="32" spans="1:9" ht="12.75" customHeight="1" x14ac:dyDescent="0.2">
      <c r="A32" s="59" t="s">
        <v>192</v>
      </c>
      <c r="B32" s="60"/>
      <c r="C32" s="46"/>
      <c r="D32" s="46"/>
      <c r="E32" s="46"/>
      <c r="F32" s="61"/>
      <c r="G32" s="61"/>
      <c r="H32" s="61"/>
      <c r="I32" s="49"/>
    </row>
    <row r="33" spans="1:13" s="16" customFormat="1" ht="48" customHeight="1" x14ac:dyDescent="0.2">
      <c r="A33" s="44" t="s">
        <v>173</v>
      </c>
      <c r="B33" s="45" t="s">
        <v>59</v>
      </c>
      <c r="C33" s="46" t="s">
        <v>169</v>
      </c>
      <c r="D33" s="46" t="s">
        <v>54</v>
      </c>
      <c r="E33" s="47" t="s">
        <v>57</v>
      </c>
      <c r="F33" s="48">
        <f>F35+F36</f>
        <v>50258315.969999999</v>
      </c>
      <c r="G33" s="48">
        <f t="shared" ref="G33:H33" si="2">G35+G36</f>
        <v>51176961</v>
      </c>
      <c r="H33" s="48">
        <f t="shared" si="2"/>
        <v>51332451</v>
      </c>
      <c r="I33" s="49">
        <v>0</v>
      </c>
    </row>
    <row r="34" spans="1:13" ht="12.75" customHeight="1" x14ac:dyDescent="0.2">
      <c r="A34" s="59" t="s">
        <v>192</v>
      </c>
      <c r="B34" s="60"/>
      <c r="C34" s="46"/>
      <c r="D34" s="46"/>
      <c r="E34" s="46"/>
      <c r="F34" s="61"/>
      <c r="G34" s="61"/>
      <c r="H34" s="61"/>
      <c r="I34" s="49"/>
    </row>
    <row r="35" spans="1:13" ht="48" customHeight="1" x14ac:dyDescent="0.2">
      <c r="A35" s="38" t="s">
        <v>58</v>
      </c>
      <c r="B35" s="39" t="s">
        <v>184</v>
      </c>
      <c r="C35" s="37" t="s">
        <v>60</v>
      </c>
      <c r="D35" s="37" t="s">
        <v>54</v>
      </c>
      <c r="E35" s="37" t="s">
        <v>57</v>
      </c>
      <c r="F35" s="40">
        <v>23022015.969999999</v>
      </c>
      <c r="G35" s="40">
        <v>23940661</v>
      </c>
      <c r="H35" s="40">
        <v>24096151</v>
      </c>
      <c r="I35" s="12">
        <v>0</v>
      </c>
    </row>
    <row r="36" spans="1:13" ht="48" customHeight="1" x14ac:dyDescent="0.2">
      <c r="A36" s="38" t="s">
        <v>58</v>
      </c>
      <c r="B36" s="39" t="s">
        <v>184</v>
      </c>
      <c r="C36" s="37" t="s">
        <v>61</v>
      </c>
      <c r="D36" s="37" t="s">
        <v>54</v>
      </c>
      <c r="E36" s="37" t="s">
        <v>57</v>
      </c>
      <c r="F36" s="40">
        <v>27236300</v>
      </c>
      <c r="G36" s="40">
        <v>27236300</v>
      </c>
      <c r="H36" s="40">
        <v>27236300</v>
      </c>
      <c r="I36" s="12">
        <v>0</v>
      </c>
    </row>
    <row r="37" spans="1:13" s="16" customFormat="1" ht="27.6" customHeight="1" x14ac:dyDescent="0.2">
      <c r="A37" s="38" t="s">
        <v>174</v>
      </c>
      <c r="B37" s="39" t="s">
        <v>63</v>
      </c>
      <c r="C37" s="37" t="s">
        <v>169</v>
      </c>
      <c r="D37" s="37" t="s">
        <v>54</v>
      </c>
      <c r="E37" s="37" t="s">
        <v>57</v>
      </c>
      <c r="F37" s="40">
        <f>F39+F40+F41+F43</f>
        <v>18043617.600000001</v>
      </c>
      <c r="G37" s="40">
        <f t="shared" ref="G37:H37" si="3">G39+G40+G41+G43</f>
        <v>17793617.600000001</v>
      </c>
      <c r="H37" s="40">
        <f t="shared" si="3"/>
        <v>17793617.600000001</v>
      </c>
      <c r="I37" s="12">
        <v>0</v>
      </c>
    </row>
    <row r="38" spans="1:13" s="16" customFormat="1" ht="14.25" customHeight="1" x14ac:dyDescent="0.2">
      <c r="A38" s="59" t="s">
        <v>192</v>
      </c>
      <c r="B38" s="39"/>
      <c r="C38" s="37"/>
      <c r="D38" s="37"/>
      <c r="E38" s="37"/>
      <c r="F38" s="40"/>
      <c r="G38" s="40"/>
      <c r="H38" s="40"/>
      <c r="I38" s="12"/>
    </row>
    <row r="39" spans="1:13" ht="23.1" customHeight="1" x14ac:dyDescent="0.2">
      <c r="A39" s="38" t="s">
        <v>62</v>
      </c>
      <c r="B39" s="39" t="s">
        <v>183</v>
      </c>
      <c r="C39" s="37" t="s">
        <v>64</v>
      </c>
      <c r="D39" s="37" t="s">
        <v>54</v>
      </c>
      <c r="E39" s="37" t="s">
        <v>57</v>
      </c>
      <c r="F39" s="40">
        <v>16967577.600000001</v>
      </c>
      <c r="G39" s="40">
        <v>16967577.600000001</v>
      </c>
      <c r="H39" s="40">
        <v>16967577.600000001</v>
      </c>
      <c r="I39" s="12">
        <v>0</v>
      </c>
    </row>
    <row r="40" spans="1:13" ht="23.1" customHeight="1" x14ac:dyDescent="0.2">
      <c r="A40" s="38" t="s">
        <v>62</v>
      </c>
      <c r="B40" s="39" t="s">
        <v>183</v>
      </c>
      <c r="C40" s="37" t="s">
        <v>65</v>
      </c>
      <c r="D40" s="37" t="s">
        <v>54</v>
      </c>
      <c r="E40" s="37" t="s">
        <v>57</v>
      </c>
      <c r="F40" s="40">
        <v>826040</v>
      </c>
      <c r="G40" s="40">
        <v>826040</v>
      </c>
      <c r="H40" s="40">
        <v>826040</v>
      </c>
      <c r="I40" s="12">
        <v>0</v>
      </c>
    </row>
    <row r="41" spans="1:13" ht="23.1" hidden="1" customHeight="1" x14ac:dyDescent="0.2">
      <c r="A41" s="38" t="s">
        <v>62</v>
      </c>
      <c r="B41" s="39" t="s">
        <v>63</v>
      </c>
      <c r="C41" s="37" t="s">
        <v>66</v>
      </c>
      <c r="D41" s="37" t="s">
        <v>54</v>
      </c>
      <c r="E41" s="37" t="s">
        <v>57</v>
      </c>
      <c r="F41" s="40"/>
      <c r="G41" s="40"/>
      <c r="H41" s="40"/>
      <c r="I41" s="12">
        <v>0</v>
      </c>
    </row>
    <row r="42" spans="1:13" ht="23.1" hidden="1" customHeight="1" x14ac:dyDescent="0.2">
      <c r="A42" s="38" t="s">
        <v>62</v>
      </c>
      <c r="B42" s="39" t="s">
        <v>63</v>
      </c>
      <c r="C42" s="37" t="s">
        <v>66</v>
      </c>
      <c r="D42" s="37" t="s">
        <v>54</v>
      </c>
      <c r="E42" s="37" t="s">
        <v>67</v>
      </c>
      <c r="F42" s="40"/>
      <c r="G42" s="40"/>
      <c r="H42" s="40"/>
      <c r="I42" s="12">
        <v>0</v>
      </c>
    </row>
    <row r="43" spans="1:13" ht="23.1" customHeight="1" x14ac:dyDescent="0.2">
      <c r="A43" s="38" t="s">
        <v>62</v>
      </c>
      <c r="B43" s="39" t="s">
        <v>183</v>
      </c>
      <c r="C43" s="37" t="s">
        <v>68</v>
      </c>
      <c r="D43" s="37" t="s">
        <v>54</v>
      </c>
      <c r="E43" s="37" t="s">
        <v>57</v>
      </c>
      <c r="F43" s="40">
        <v>250000</v>
      </c>
      <c r="G43" s="40"/>
      <c r="H43" s="40"/>
      <c r="I43" s="12">
        <v>0</v>
      </c>
    </row>
    <row r="44" spans="1:13" ht="25.5" customHeight="1" x14ac:dyDescent="0.2">
      <c r="A44" s="38" t="s">
        <v>69</v>
      </c>
      <c r="B44" s="39" t="s">
        <v>70</v>
      </c>
      <c r="C44" s="37" t="s">
        <v>169</v>
      </c>
      <c r="D44" s="37" t="s">
        <v>54</v>
      </c>
      <c r="E44" s="37" t="s">
        <v>71</v>
      </c>
      <c r="F44" s="40">
        <f>F45+F46+F47+F48+F49</f>
        <v>7260254.5700000003</v>
      </c>
      <c r="G44" s="40">
        <f t="shared" ref="G44:H44" si="4">G45+G46+G47+G48</f>
        <v>6315800</v>
      </c>
      <c r="H44" s="40">
        <f t="shared" si="4"/>
        <v>6315800</v>
      </c>
      <c r="I44" s="12">
        <v>0</v>
      </c>
      <c r="M44" s="58">
        <f>F28+F30-F50</f>
        <v>0</v>
      </c>
    </row>
    <row r="45" spans="1:13" ht="23.1" customHeight="1" x14ac:dyDescent="0.2">
      <c r="A45" s="38" t="s">
        <v>72</v>
      </c>
      <c r="B45" s="39" t="s">
        <v>73</v>
      </c>
      <c r="C45" s="37" t="s">
        <v>74</v>
      </c>
      <c r="D45" s="37" t="s">
        <v>54</v>
      </c>
      <c r="E45" s="37" t="s">
        <v>71</v>
      </c>
      <c r="F45" s="40">
        <v>6315800</v>
      </c>
      <c r="G45" s="40">
        <v>6315800</v>
      </c>
      <c r="H45" s="40">
        <v>6315800</v>
      </c>
      <c r="I45" s="12">
        <v>0</v>
      </c>
    </row>
    <row r="46" spans="1:13" ht="23.1" hidden="1" customHeight="1" x14ac:dyDescent="0.2">
      <c r="A46" s="38" t="s">
        <v>72</v>
      </c>
      <c r="B46" s="39" t="s">
        <v>73</v>
      </c>
      <c r="C46" s="37" t="s">
        <v>75</v>
      </c>
      <c r="D46" s="37" t="s">
        <v>54</v>
      </c>
      <c r="E46" s="37" t="s">
        <v>71</v>
      </c>
      <c r="F46" s="40"/>
      <c r="G46" s="40"/>
      <c r="H46" s="40"/>
      <c r="I46" s="12">
        <v>0</v>
      </c>
    </row>
    <row r="47" spans="1:13" ht="23.1" hidden="1" customHeight="1" x14ac:dyDescent="0.2">
      <c r="A47" s="38" t="s">
        <v>72</v>
      </c>
      <c r="B47" s="39" t="s">
        <v>73</v>
      </c>
      <c r="C47" s="37" t="s">
        <v>76</v>
      </c>
      <c r="D47" s="37" t="s">
        <v>54</v>
      </c>
      <c r="E47" s="37" t="s">
        <v>71</v>
      </c>
      <c r="F47" s="40"/>
      <c r="G47" s="40"/>
      <c r="H47" s="40"/>
      <c r="I47" s="12">
        <v>0</v>
      </c>
    </row>
    <row r="48" spans="1:13" ht="23.1" hidden="1" customHeight="1" x14ac:dyDescent="0.2">
      <c r="A48" s="38" t="s">
        <v>72</v>
      </c>
      <c r="B48" s="39" t="s">
        <v>73</v>
      </c>
      <c r="C48" s="37" t="s">
        <v>77</v>
      </c>
      <c r="D48" s="37" t="s">
        <v>54</v>
      </c>
      <c r="E48" s="37" t="s">
        <v>71</v>
      </c>
      <c r="F48" s="40"/>
      <c r="G48" s="40"/>
      <c r="H48" s="40"/>
      <c r="I48" s="12">
        <v>0</v>
      </c>
    </row>
    <row r="49" spans="1:9" ht="23.1" customHeight="1" x14ac:dyDescent="0.2">
      <c r="A49" s="38" t="s">
        <v>72</v>
      </c>
      <c r="B49" s="39" t="s">
        <v>73</v>
      </c>
      <c r="C49" s="37" t="s">
        <v>180</v>
      </c>
      <c r="D49" s="37" t="s">
        <v>54</v>
      </c>
      <c r="E49" s="37" t="s">
        <v>71</v>
      </c>
      <c r="F49" s="40">
        <v>944454.57</v>
      </c>
      <c r="G49" s="40"/>
      <c r="H49" s="40"/>
      <c r="I49" s="12">
        <v>0</v>
      </c>
    </row>
    <row r="50" spans="1:9" ht="24.2" customHeight="1" x14ac:dyDescent="0.2">
      <c r="A50" s="34" t="s">
        <v>78</v>
      </c>
      <c r="B50" s="35" t="s">
        <v>79</v>
      </c>
      <c r="C50" s="37" t="s">
        <v>169</v>
      </c>
      <c r="D50" s="37" t="s">
        <v>54</v>
      </c>
      <c r="E50" s="36" t="s">
        <v>53</v>
      </c>
      <c r="F50" s="11">
        <f>F51+F61+F65+F73+F71</f>
        <v>80402634.799999997</v>
      </c>
      <c r="G50" s="11">
        <f>G51+G61+G65+G73</f>
        <v>75286378.599999994</v>
      </c>
      <c r="H50" s="11">
        <f>H51+H61+H65+H73</f>
        <v>75441868.599999994</v>
      </c>
      <c r="I50" s="12">
        <v>0</v>
      </c>
    </row>
    <row r="51" spans="1:9" ht="26.85" customHeight="1" x14ac:dyDescent="0.2">
      <c r="A51" s="38" t="s">
        <v>80</v>
      </c>
      <c r="B51" s="39" t="s">
        <v>81</v>
      </c>
      <c r="C51" s="37" t="s">
        <v>169</v>
      </c>
      <c r="D51" s="37" t="s">
        <v>54</v>
      </c>
      <c r="E51" s="37" t="s">
        <v>53</v>
      </c>
      <c r="F51" s="40">
        <f>F52+F53+F54+F55+F56</f>
        <v>45004438.410000004</v>
      </c>
      <c r="G51" s="40">
        <f t="shared" ref="G51:H51" si="5">G52+G53+G54+G55+G56</f>
        <v>45629710.32</v>
      </c>
      <c r="H51" s="40">
        <f t="shared" si="5"/>
        <v>45629710.32</v>
      </c>
      <c r="I51" s="12">
        <v>0</v>
      </c>
    </row>
    <row r="52" spans="1:9" ht="23.1" customHeight="1" x14ac:dyDescent="0.2">
      <c r="A52" s="38" t="s">
        <v>82</v>
      </c>
      <c r="B52" s="39" t="s">
        <v>83</v>
      </c>
      <c r="C52" s="37" t="s">
        <v>64</v>
      </c>
      <c r="D52" s="37" t="s">
        <v>85</v>
      </c>
      <c r="E52" s="37" t="s">
        <v>84</v>
      </c>
      <c r="F52" s="40">
        <v>1796160</v>
      </c>
      <c r="G52" s="40">
        <v>1796160</v>
      </c>
      <c r="H52" s="40">
        <v>1796160</v>
      </c>
      <c r="I52" s="12">
        <v>0</v>
      </c>
    </row>
    <row r="53" spans="1:9" ht="23.1" customHeight="1" x14ac:dyDescent="0.2">
      <c r="A53" s="38" t="s">
        <v>82</v>
      </c>
      <c r="B53" s="39" t="s">
        <v>83</v>
      </c>
      <c r="C53" s="37" t="s">
        <v>65</v>
      </c>
      <c r="D53" s="37" t="s">
        <v>85</v>
      </c>
      <c r="E53" s="37" t="s">
        <v>84</v>
      </c>
      <c r="F53" s="40">
        <v>20000</v>
      </c>
      <c r="G53" s="40">
        <v>20000</v>
      </c>
      <c r="H53" s="40">
        <v>20000</v>
      </c>
      <c r="I53" s="12">
        <v>0</v>
      </c>
    </row>
    <row r="54" spans="1:9" ht="23.1" customHeight="1" x14ac:dyDescent="0.2">
      <c r="A54" s="38" t="s">
        <v>82</v>
      </c>
      <c r="B54" s="39" t="s">
        <v>83</v>
      </c>
      <c r="C54" s="37" t="s">
        <v>60</v>
      </c>
      <c r="D54" s="37" t="s">
        <v>85</v>
      </c>
      <c r="E54" s="37" t="s">
        <v>84</v>
      </c>
      <c r="F54" s="40">
        <v>11967600</v>
      </c>
      <c r="G54" s="40">
        <v>12453200</v>
      </c>
      <c r="H54" s="40">
        <v>12453200</v>
      </c>
      <c r="I54" s="12">
        <v>0</v>
      </c>
    </row>
    <row r="55" spans="1:9" ht="22.5" customHeight="1" x14ac:dyDescent="0.2">
      <c r="A55" s="38" t="s">
        <v>82</v>
      </c>
      <c r="B55" s="39" t="s">
        <v>83</v>
      </c>
      <c r="C55" s="37" t="s">
        <v>61</v>
      </c>
      <c r="D55" s="37" t="s">
        <v>85</v>
      </c>
      <c r="E55" s="37" t="s">
        <v>84</v>
      </c>
      <c r="F55" s="40">
        <v>20783498.09</v>
      </c>
      <c r="G55" s="40">
        <v>20776500</v>
      </c>
      <c r="H55" s="40">
        <v>20776500</v>
      </c>
      <c r="I55" s="12">
        <v>0</v>
      </c>
    </row>
    <row r="56" spans="1:9" ht="36" customHeight="1" x14ac:dyDescent="0.2">
      <c r="A56" s="38" t="s">
        <v>86</v>
      </c>
      <c r="B56" s="39" t="s">
        <v>87</v>
      </c>
      <c r="C56" s="37" t="s">
        <v>169</v>
      </c>
      <c r="D56" s="37" t="s">
        <v>54</v>
      </c>
      <c r="E56" s="37" t="s">
        <v>88</v>
      </c>
      <c r="F56" s="40">
        <f>F57+F58+F59+F60</f>
        <v>10437180.32</v>
      </c>
      <c r="G56" s="40">
        <f t="shared" ref="G56:H56" si="6">G57+G58+G59+G60</f>
        <v>10583850.32</v>
      </c>
      <c r="H56" s="40">
        <f t="shared" si="6"/>
        <v>10583850.32</v>
      </c>
      <c r="I56" s="12">
        <v>0</v>
      </c>
    </row>
    <row r="57" spans="1:9" ht="21.4" customHeight="1" x14ac:dyDescent="0.2">
      <c r="A57" s="38" t="s">
        <v>89</v>
      </c>
      <c r="B57" s="39" t="s">
        <v>90</v>
      </c>
      <c r="C57" s="37" t="s">
        <v>64</v>
      </c>
      <c r="D57" s="37" t="s">
        <v>85</v>
      </c>
      <c r="E57" s="37" t="s">
        <v>88</v>
      </c>
      <c r="F57" s="40">
        <v>542440.31999999995</v>
      </c>
      <c r="G57" s="40">
        <v>542440.31999999995</v>
      </c>
      <c r="H57" s="40">
        <v>542440.31999999995</v>
      </c>
      <c r="I57" s="12">
        <v>0</v>
      </c>
    </row>
    <row r="58" spans="1:9" ht="21.4" customHeight="1" x14ac:dyDescent="0.2">
      <c r="A58" s="38" t="s">
        <v>89</v>
      </c>
      <c r="B58" s="39" t="s">
        <v>90</v>
      </c>
      <c r="C58" s="37" t="s">
        <v>65</v>
      </c>
      <c r="D58" s="37" t="s">
        <v>85</v>
      </c>
      <c r="E58" s="37" t="s">
        <v>88</v>
      </c>
      <c r="F58" s="40">
        <v>6040</v>
      </c>
      <c r="G58" s="40">
        <v>6040</v>
      </c>
      <c r="H58" s="40">
        <v>6040</v>
      </c>
      <c r="I58" s="12">
        <v>0</v>
      </c>
    </row>
    <row r="59" spans="1:9" ht="21.4" customHeight="1" x14ac:dyDescent="0.2">
      <c r="A59" s="38" t="s">
        <v>89</v>
      </c>
      <c r="B59" s="39" t="s">
        <v>90</v>
      </c>
      <c r="C59" s="37" t="s">
        <v>60</v>
      </c>
      <c r="D59" s="37" t="s">
        <v>85</v>
      </c>
      <c r="E59" s="37" t="s">
        <v>88</v>
      </c>
      <c r="F59" s="40">
        <v>3614200</v>
      </c>
      <c r="G59" s="40">
        <v>3760870</v>
      </c>
      <c r="H59" s="40">
        <v>3760870</v>
      </c>
      <c r="I59" s="12">
        <v>0</v>
      </c>
    </row>
    <row r="60" spans="1:9" ht="21.4" customHeight="1" x14ac:dyDescent="0.2">
      <c r="A60" s="38" t="s">
        <v>89</v>
      </c>
      <c r="B60" s="39" t="s">
        <v>90</v>
      </c>
      <c r="C60" s="37" t="s">
        <v>61</v>
      </c>
      <c r="D60" s="37" t="s">
        <v>85</v>
      </c>
      <c r="E60" s="37" t="s">
        <v>88</v>
      </c>
      <c r="F60" s="40">
        <v>6274500</v>
      </c>
      <c r="G60" s="40">
        <v>6274500</v>
      </c>
      <c r="H60" s="40">
        <v>6274500</v>
      </c>
      <c r="I60" s="12">
        <v>0</v>
      </c>
    </row>
    <row r="61" spans="1:9" ht="21.4" customHeight="1" x14ac:dyDescent="0.2">
      <c r="A61" s="38" t="s">
        <v>91</v>
      </c>
      <c r="B61" s="39" t="s">
        <v>92</v>
      </c>
      <c r="C61" s="37" t="s">
        <v>169</v>
      </c>
      <c r="D61" s="37" t="s">
        <v>54</v>
      </c>
      <c r="E61" s="37" t="s">
        <v>93</v>
      </c>
      <c r="F61" s="40">
        <f>F62</f>
        <v>6253272.5099999998</v>
      </c>
      <c r="G61" s="40">
        <f t="shared" ref="G61:H61" si="7">G62</f>
        <v>6253267.3300000001</v>
      </c>
      <c r="H61" s="40">
        <f t="shared" si="7"/>
        <v>6253267.3300000001</v>
      </c>
      <c r="I61" s="12">
        <v>0</v>
      </c>
    </row>
    <row r="62" spans="1:9" ht="34.700000000000003" customHeight="1" x14ac:dyDescent="0.2">
      <c r="A62" s="38" t="s">
        <v>94</v>
      </c>
      <c r="B62" s="39" t="s">
        <v>95</v>
      </c>
      <c r="C62" s="37" t="s">
        <v>169</v>
      </c>
      <c r="D62" s="37" t="s">
        <v>54</v>
      </c>
      <c r="E62" s="37" t="s">
        <v>96</v>
      </c>
      <c r="F62" s="40">
        <f>F63+F64</f>
        <v>6253272.5099999998</v>
      </c>
      <c r="G62" s="40">
        <f t="shared" ref="G62:H62" si="8">G63+G64</f>
        <v>6253267.3300000001</v>
      </c>
      <c r="H62" s="40">
        <f t="shared" si="8"/>
        <v>6253267.3300000001</v>
      </c>
      <c r="I62" s="12">
        <v>0</v>
      </c>
    </row>
    <row r="63" spans="1:9" ht="39.950000000000003" hidden="1" customHeight="1" x14ac:dyDescent="0.2">
      <c r="A63" s="38" t="s">
        <v>97</v>
      </c>
      <c r="B63" s="39" t="s">
        <v>98</v>
      </c>
      <c r="C63" s="37" t="s">
        <v>76</v>
      </c>
      <c r="D63" s="37" t="s">
        <v>85</v>
      </c>
      <c r="E63" s="37" t="s">
        <v>99</v>
      </c>
      <c r="F63" s="40"/>
      <c r="G63" s="40"/>
      <c r="H63" s="40"/>
      <c r="I63" s="12">
        <v>0</v>
      </c>
    </row>
    <row r="64" spans="1:9" ht="33" customHeight="1" x14ac:dyDescent="0.2">
      <c r="A64" s="38" t="s">
        <v>97</v>
      </c>
      <c r="B64" s="39" t="s">
        <v>100</v>
      </c>
      <c r="C64" s="37" t="s">
        <v>74</v>
      </c>
      <c r="D64" s="37" t="s">
        <v>102</v>
      </c>
      <c r="E64" s="37" t="s">
        <v>101</v>
      </c>
      <c r="F64" s="40">
        <v>6253272.5099999998</v>
      </c>
      <c r="G64" s="40">
        <v>6253267.3300000001</v>
      </c>
      <c r="H64" s="40">
        <v>6253267.3300000001</v>
      </c>
      <c r="I64" s="12">
        <v>0</v>
      </c>
    </row>
    <row r="65" spans="1:9" ht="26.25" customHeight="1" x14ac:dyDescent="0.2">
      <c r="A65" s="38" t="s">
        <v>103</v>
      </c>
      <c r="B65" s="39" t="s">
        <v>104</v>
      </c>
      <c r="C65" s="37" t="s">
        <v>169</v>
      </c>
      <c r="D65" s="37" t="s">
        <v>54</v>
      </c>
      <c r="E65" s="37" t="s">
        <v>105</v>
      </c>
      <c r="F65" s="40">
        <f>F66+F69+F70</f>
        <v>623100</v>
      </c>
      <c r="G65" s="40">
        <f>G66+G67+G68+G69</f>
        <v>623000</v>
      </c>
      <c r="H65" s="40">
        <f>H66+H67+H68+H69</f>
        <v>623000</v>
      </c>
      <c r="I65" s="50">
        <v>0</v>
      </c>
    </row>
    <row r="66" spans="1:9" ht="24" customHeight="1" x14ac:dyDescent="0.2">
      <c r="A66" s="38" t="s">
        <v>106</v>
      </c>
      <c r="B66" s="39" t="s">
        <v>107</v>
      </c>
      <c r="C66" s="37" t="s">
        <v>60</v>
      </c>
      <c r="D66" s="37" t="s">
        <v>85</v>
      </c>
      <c r="E66" s="37" t="s">
        <v>108</v>
      </c>
      <c r="F66" s="40">
        <v>611400</v>
      </c>
      <c r="G66" s="40">
        <v>611400</v>
      </c>
      <c r="H66" s="40">
        <v>611400</v>
      </c>
      <c r="I66" s="12">
        <v>0</v>
      </c>
    </row>
    <row r="67" spans="1:9" ht="24" customHeight="1" x14ac:dyDescent="0.2">
      <c r="A67" s="38" t="s">
        <v>109</v>
      </c>
      <c r="B67" s="39" t="s">
        <v>110</v>
      </c>
      <c r="C67" s="37" t="s">
        <v>65</v>
      </c>
      <c r="D67" s="37" t="s">
        <v>85</v>
      </c>
      <c r="E67" s="37" t="s">
        <v>111</v>
      </c>
      <c r="F67" s="40"/>
      <c r="G67" s="40"/>
      <c r="H67" s="40"/>
      <c r="I67" s="12">
        <v>0</v>
      </c>
    </row>
    <row r="68" spans="1:9" ht="24" customHeight="1" x14ac:dyDescent="0.2">
      <c r="A68" s="38" t="s">
        <v>112</v>
      </c>
      <c r="B68" s="39" t="s">
        <v>113</v>
      </c>
      <c r="C68" s="37" t="s">
        <v>65</v>
      </c>
      <c r="D68" s="37" t="s">
        <v>85</v>
      </c>
      <c r="E68" s="37" t="s">
        <v>114</v>
      </c>
      <c r="F68" s="40"/>
      <c r="G68" s="40"/>
      <c r="H68" s="40"/>
      <c r="I68" s="12">
        <v>0</v>
      </c>
    </row>
    <row r="69" spans="1:9" ht="24" customHeight="1" x14ac:dyDescent="0.2">
      <c r="A69" s="38" t="s">
        <v>112</v>
      </c>
      <c r="B69" s="39" t="s">
        <v>113</v>
      </c>
      <c r="C69" s="37" t="s">
        <v>60</v>
      </c>
      <c r="D69" s="37" t="s">
        <v>85</v>
      </c>
      <c r="E69" s="37" t="s">
        <v>114</v>
      </c>
      <c r="F69" s="40">
        <v>11600</v>
      </c>
      <c r="G69" s="40">
        <v>11600</v>
      </c>
      <c r="H69" s="40">
        <v>11600</v>
      </c>
      <c r="I69" s="12">
        <v>0</v>
      </c>
    </row>
    <row r="70" spans="1:9" ht="24" customHeight="1" x14ac:dyDescent="0.2">
      <c r="A70" s="38" t="s">
        <v>112</v>
      </c>
      <c r="B70" s="39" t="s">
        <v>113</v>
      </c>
      <c r="C70" s="37" t="s">
        <v>66</v>
      </c>
      <c r="D70" s="37" t="s">
        <v>85</v>
      </c>
      <c r="E70" s="37" t="s">
        <v>114</v>
      </c>
      <c r="F70" s="40">
        <v>100</v>
      </c>
      <c r="G70" s="40">
        <v>11600</v>
      </c>
      <c r="H70" s="40">
        <v>11600</v>
      </c>
      <c r="I70" s="12">
        <v>0</v>
      </c>
    </row>
    <row r="71" spans="1:9" s="56" customFormat="1" ht="24" customHeight="1" x14ac:dyDescent="0.2">
      <c r="A71" s="51" t="s">
        <v>195</v>
      </c>
      <c r="B71" s="52" t="s">
        <v>181</v>
      </c>
      <c r="C71" s="53" t="s">
        <v>169</v>
      </c>
      <c r="D71" s="53" t="s">
        <v>169</v>
      </c>
      <c r="E71" s="53" t="s">
        <v>53</v>
      </c>
      <c r="F71" s="54">
        <f>F72</f>
        <v>67092.89</v>
      </c>
      <c r="G71" s="54"/>
      <c r="H71" s="54"/>
      <c r="I71" s="55">
        <v>0</v>
      </c>
    </row>
    <row r="72" spans="1:9" s="56" customFormat="1" ht="35.25" customHeight="1" x14ac:dyDescent="0.2">
      <c r="A72" s="57" t="s">
        <v>194</v>
      </c>
      <c r="B72" s="52" t="s">
        <v>178</v>
      </c>
      <c r="C72" s="53" t="s">
        <v>60</v>
      </c>
      <c r="D72" s="53" t="s">
        <v>85</v>
      </c>
      <c r="E72" s="53" t="s">
        <v>179</v>
      </c>
      <c r="F72" s="54">
        <v>67092.89</v>
      </c>
      <c r="G72" s="54"/>
      <c r="H72" s="54"/>
      <c r="I72" s="55">
        <v>0</v>
      </c>
    </row>
    <row r="73" spans="1:9" ht="26.25" customHeight="1" x14ac:dyDescent="0.2">
      <c r="A73" s="38" t="s">
        <v>115</v>
      </c>
      <c r="B73" s="39" t="s">
        <v>116</v>
      </c>
      <c r="C73" s="37" t="s">
        <v>169</v>
      </c>
      <c r="D73" s="37" t="s">
        <v>54</v>
      </c>
      <c r="E73" s="37" t="s">
        <v>53</v>
      </c>
      <c r="F73" s="40">
        <f>F74+F75+F76+F77+F78+F79+F80+F81+F82+F83+F84+F86+F85</f>
        <v>28454730.989999998</v>
      </c>
      <c r="G73" s="40">
        <f t="shared" ref="G73:H73" si="9">G74+G75+G76+G77+G78+G79+G80+G81+G82+G83+G84+G86</f>
        <v>22780400.949999999</v>
      </c>
      <c r="H73" s="40">
        <f t="shared" si="9"/>
        <v>22935890.949999999</v>
      </c>
      <c r="I73" s="12">
        <v>0</v>
      </c>
    </row>
    <row r="74" spans="1:9" ht="23.1" customHeight="1" x14ac:dyDescent="0.2">
      <c r="A74" s="38" t="s">
        <v>170</v>
      </c>
      <c r="B74" s="39" t="s">
        <v>117</v>
      </c>
      <c r="C74" s="37" t="s">
        <v>64</v>
      </c>
      <c r="D74" s="37" t="s">
        <v>85</v>
      </c>
      <c r="E74" s="37" t="s">
        <v>118</v>
      </c>
      <c r="F74" s="40">
        <v>18984682.329999998</v>
      </c>
      <c r="G74" s="40">
        <v>14628977.279999999</v>
      </c>
      <c r="H74" s="40">
        <v>14628977.279999999</v>
      </c>
      <c r="I74" s="12">
        <v>0</v>
      </c>
    </row>
    <row r="75" spans="1:9" ht="23.1" customHeight="1" x14ac:dyDescent="0.2">
      <c r="A75" s="38" t="s">
        <v>170</v>
      </c>
      <c r="B75" s="39" t="s">
        <v>117</v>
      </c>
      <c r="C75" s="37" t="s">
        <v>119</v>
      </c>
      <c r="D75" s="37" t="s">
        <v>85</v>
      </c>
      <c r="E75" s="37" t="s">
        <v>118</v>
      </c>
      <c r="F75" s="40">
        <v>136.16999999999999</v>
      </c>
      <c r="G75" s="40"/>
      <c r="H75" s="40"/>
      <c r="I75" s="12">
        <v>0</v>
      </c>
    </row>
    <row r="76" spans="1:9" ht="23.1" customHeight="1" x14ac:dyDescent="0.2">
      <c r="A76" s="38" t="s">
        <v>170</v>
      </c>
      <c r="B76" s="39" t="s">
        <v>117</v>
      </c>
      <c r="C76" s="37" t="s">
        <v>65</v>
      </c>
      <c r="D76" s="37" t="s">
        <v>85</v>
      </c>
      <c r="E76" s="37" t="s">
        <v>118</v>
      </c>
      <c r="F76" s="40">
        <v>988476.64</v>
      </c>
      <c r="G76" s="40">
        <v>800000</v>
      </c>
      <c r="H76" s="40">
        <v>800000</v>
      </c>
      <c r="I76" s="12">
        <v>0</v>
      </c>
    </row>
    <row r="77" spans="1:9" ht="23.1" customHeight="1" x14ac:dyDescent="0.2">
      <c r="A77" s="38" t="s">
        <v>170</v>
      </c>
      <c r="B77" s="39" t="s">
        <v>117</v>
      </c>
      <c r="C77" s="37" t="s">
        <v>66</v>
      </c>
      <c r="D77" s="37" t="s">
        <v>85</v>
      </c>
      <c r="E77" s="37" t="s">
        <v>118</v>
      </c>
      <c r="F77" s="40">
        <v>1444.7</v>
      </c>
      <c r="G77" s="40"/>
      <c r="H77" s="40"/>
      <c r="I77" s="12">
        <v>0</v>
      </c>
    </row>
    <row r="78" spans="1:9" ht="23.1" customHeight="1" x14ac:dyDescent="0.2">
      <c r="A78" s="38" t="s">
        <v>170</v>
      </c>
      <c r="B78" s="39" t="s">
        <v>117</v>
      </c>
      <c r="C78" s="37" t="s">
        <v>120</v>
      </c>
      <c r="D78" s="37" t="s">
        <v>85</v>
      </c>
      <c r="E78" s="37" t="s">
        <v>118</v>
      </c>
      <c r="F78" s="40">
        <v>740.54</v>
      </c>
      <c r="G78" s="40"/>
      <c r="H78" s="40"/>
      <c r="I78" s="12">
        <v>0</v>
      </c>
    </row>
    <row r="79" spans="1:9" ht="23.1" customHeight="1" x14ac:dyDescent="0.2">
      <c r="A79" s="38" t="s">
        <v>170</v>
      </c>
      <c r="B79" s="39" t="s">
        <v>117</v>
      </c>
      <c r="C79" s="37" t="s">
        <v>74</v>
      </c>
      <c r="D79" s="37" t="s">
        <v>102</v>
      </c>
      <c r="E79" s="37" t="s">
        <v>118</v>
      </c>
      <c r="F79" s="40">
        <v>62532.67</v>
      </c>
      <c r="G79" s="40">
        <v>62532.67</v>
      </c>
      <c r="H79" s="40">
        <v>62532.67</v>
      </c>
      <c r="I79" s="12">
        <v>0</v>
      </c>
    </row>
    <row r="80" spans="1:9" ht="23.1" customHeight="1" x14ac:dyDescent="0.2">
      <c r="A80" s="38" t="s">
        <v>170</v>
      </c>
      <c r="B80" s="39" t="s">
        <v>117</v>
      </c>
      <c r="C80" s="37" t="s">
        <v>68</v>
      </c>
      <c r="D80" s="37" t="s">
        <v>85</v>
      </c>
      <c r="E80" s="37" t="s">
        <v>118</v>
      </c>
      <c r="F80" s="40">
        <v>383462.33</v>
      </c>
      <c r="G80" s="40"/>
      <c r="H80" s="40"/>
      <c r="I80" s="12">
        <v>0</v>
      </c>
    </row>
    <row r="81" spans="1:9" ht="23.1" customHeight="1" x14ac:dyDescent="0.2">
      <c r="A81" s="38" t="s">
        <v>170</v>
      </c>
      <c r="B81" s="39" t="s">
        <v>117</v>
      </c>
      <c r="C81" s="37" t="s">
        <v>60</v>
      </c>
      <c r="D81" s="37" t="s">
        <v>85</v>
      </c>
      <c r="E81" s="37" t="s">
        <v>118</v>
      </c>
      <c r="F81" s="40">
        <v>3995892.47</v>
      </c>
      <c r="G81" s="40">
        <v>4017621</v>
      </c>
      <c r="H81" s="40">
        <v>4039231</v>
      </c>
      <c r="I81" s="12">
        <v>0</v>
      </c>
    </row>
    <row r="82" spans="1:9" ht="23.1" customHeight="1" x14ac:dyDescent="0.2">
      <c r="A82" s="38" t="s">
        <v>170</v>
      </c>
      <c r="B82" s="39" t="s">
        <v>117</v>
      </c>
      <c r="C82" s="37" t="s">
        <v>61</v>
      </c>
      <c r="D82" s="37" t="s">
        <v>85</v>
      </c>
      <c r="E82" s="37" t="s">
        <v>118</v>
      </c>
      <c r="F82" s="40">
        <v>185300</v>
      </c>
      <c r="G82" s="40">
        <v>185300</v>
      </c>
      <c r="H82" s="40">
        <v>185300</v>
      </c>
      <c r="I82" s="12">
        <v>0</v>
      </c>
    </row>
    <row r="83" spans="1:9" ht="23.1" hidden="1" customHeight="1" x14ac:dyDescent="0.2">
      <c r="A83" s="38" t="s">
        <v>170</v>
      </c>
      <c r="B83" s="39" t="s">
        <v>117</v>
      </c>
      <c r="C83" s="37" t="s">
        <v>75</v>
      </c>
      <c r="D83" s="37" t="s">
        <v>85</v>
      </c>
      <c r="E83" s="37" t="s">
        <v>118</v>
      </c>
      <c r="F83" s="40"/>
      <c r="G83" s="40"/>
      <c r="H83" s="40"/>
      <c r="I83" s="12">
        <v>0</v>
      </c>
    </row>
    <row r="84" spans="1:9" ht="23.1" hidden="1" customHeight="1" x14ac:dyDescent="0.2">
      <c r="A84" s="38" t="s">
        <v>170</v>
      </c>
      <c r="B84" s="39" t="s">
        <v>117</v>
      </c>
      <c r="C84" s="37" t="s">
        <v>77</v>
      </c>
      <c r="D84" s="37" t="s">
        <v>85</v>
      </c>
      <c r="E84" s="37" t="s">
        <v>118</v>
      </c>
      <c r="F84" s="40"/>
      <c r="G84" s="40"/>
      <c r="H84" s="40"/>
      <c r="I84" s="12">
        <v>0</v>
      </c>
    </row>
    <row r="85" spans="1:9" ht="23.1" customHeight="1" x14ac:dyDescent="0.2">
      <c r="A85" s="38" t="s">
        <v>170</v>
      </c>
      <c r="B85" s="39" t="s">
        <v>117</v>
      </c>
      <c r="C85" s="37" t="s">
        <v>180</v>
      </c>
      <c r="D85" s="37" t="s">
        <v>85</v>
      </c>
      <c r="E85" s="37" t="s">
        <v>118</v>
      </c>
      <c r="F85" s="40">
        <v>944454.57</v>
      </c>
      <c r="G85" s="40"/>
      <c r="H85" s="40"/>
      <c r="I85" s="12">
        <v>0</v>
      </c>
    </row>
    <row r="86" spans="1:9" ht="23.1" customHeight="1" x14ac:dyDescent="0.2">
      <c r="A86" s="38" t="s">
        <v>193</v>
      </c>
      <c r="B86" s="39" t="s">
        <v>121</v>
      </c>
      <c r="C86" s="37" t="s">
        <v>60</v>
      </c>
      <c r="D86" s="37" t="s">
        <v>85</v>
      </c>
      <c r="E86" s="37" t="s">
        <v>122</v>
      </c>
      <c r="F86" s="40">
        <v>2907608.57</v>
      </c>
      <c r="G86" s="40">
        <v>3085970</v>
      </c>
      <c r="H86" s="40">
        <v>3219850</v>
      </c>
      <c r="I86" s="12">
        <v>0</v>
      </c>
    </row>
    <row r="87" spans="1:9" ht="23.1" customHeight="1" x14ac:dyDescent="0.2">
      <c r="A87" s="34" t="s">
        <v>48</v>
      </c>
      <c r="B87" s="35" t="s">
        <v>49</v>
      </c>
      <c r="C87" s="37" t="s">
        <v>169</v>
      </c>
      <c r="D87" s="37" t="s">
        <v>54</v>
      </c>
      <c r="E87" s="36" t="s">
        <v>50</v>
      </c>
      <c r="F87" s="11">
        <v>0</v>
      </c>
      <c r="G87" s="11">
        <v>0</v>
      </c>
      <c r="H87" s="11">
        <v>0</v>
      </c>
      <c r="I87" s="12">
        <v>0</v>
      </c>
    </row>
    <row r="88" spans="1:9" ht="23.1" customHeight="1" x14ac:dyDescent="0.2">
      <c r="A88" s="34" t="s">
        <v>123</v>
      </c>
      <c r="B88" s="35" t="s">
        <v>124</v>
      </c>
      <c r="C88" s="37" t="s">
        <v>169</v>
      </c>
      <c r="D88" s="37" t="s">
        <v>54</v>
      </c>
      <c r="E88" s="36" t="s">
        <v>53</v>
      </c>
      <c r="F88" s="11">
        <f>F89</f>
        <v>0</v>
      </c>
      <c r="G88" s="11">
        <f t="shared" ref="G88:H88" si="10">G89</f>
        <v>0</v>
      </c>
      <c r="H88" s="11">
        <f t="shared" si="10"/>
        <v>0</v>
      </c>
      <c r="I88" s="12">
        <v>0</v>
      </c>
    </row>
    <row r="89" spans="1:9" ht="23.1" customHeight="1" x14ac:dyDescent="0.2">
      <c r="A89" s="38" t="s">
        <v>125</v>
      </c>
      <c r="B89" s="39" t="s">
        <v>126</v>
      </c>
      <c r="C89" s="37" t="s">
        <v>74</v>
      </c>
      <c r="D89" s="37" t="s">
        <v>54</v>
      </c>
      <c r="E89" s="37" t="s">
        <v>127</v>
      </c>
      <c r="F89" s="40">
        <v>0</v>
      </c>
      <c r="G89" s="40">
        <v>0</v>
      </c>
      <c r="H89" s="40">
        <v>0</v>
      </c>
      <c r="I89" s="12">
        <v>0</v>
      </c>
    </row>
  </sheetData>
  <mergeCells count="22">
    <mergeCell ref="C24:C26"/>
    <mergeCell ref="D24:D26"/>
    <mergeCell ref="F24:I24"/>
    <mergeCell ref="B19:F19"/>
    <mergeCell ref="A22:I22"/>
    <mergeCell ref="A24:A26"/>
    <mergeCell ref="B24:B26"/>
    <mergeCell ref="E24:E26"/>
    <mergeCell ref="I25:I26"/>
    <mergeCell ref="B16:F16"/>
    <mergeCell ref="I12:I13"/>
    <mergeCell ref="A11:H11"/>
    <mergeCell ref="A12:H12"/>
    <mergeCell ref="B14:E14"/>
    <mergeCell ref="H6:I6"/>
    <mergeCell ref="H7:I7"/>
    <mergeCell ref="G8:H8"/>
    <mergeCell ref="G1:I1"/>
    <mergeCell ref="G2:I2"/>
    <mergeCell ref="G3:I3"/>
    <mergeCell ref="G4:I4"/>
    <mergeCell ref="H5:I5"/>
  </mergeCells>
  <pageMargins left="0.15748031496062992" right="0.15748031496062992" top="0.11811023622047245" bottom="0.15748031496062992" header="0.19685039370078741" footer="0.15748031496062992"/>
  <pageSetup paperSize="9" scale="80" fitToHeight="0" orientation="landscape" r:id="rId1"/>
  <rowBreaks count="1" manualBreakCount="1">
    <brk id="6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4"/>
  <sheetViews>
    <sheetView workbookViewId="0">
      <selection activeCell="CX16" sqref="CX16"/>
    </sheetView>
  </sheetViews>
  <sheetFormatPr defaultColWidth="8.85546875" defaultRowHeight="10.15" customHeight="1" x14ac:dyDescent="0.2"/>
  <cols>
    <col min="1" max="98" width="0.85546875" style="1" customWidth="1"/>
    <col min="99" max="99" width="4.140625" style="1" customWidth="1"/>
    <col min="100" max="100" width="11.5703125" style="1" customWidth="1"/>
    <col min="101" max="101" width="8" style="1" hidden="1"/>
    <col min="102" max="104" width="16.7109375" style="1" customWidth="1"/>
    <col min="105" max="105" width="11.7109375" style="1" customWidth="1"/>
    <col min="106" max="108" width="8.85546875" style="1"/>
    <col min="109" max="109" width="13.85546875" style="1" customWidth="1"/>
    <col min="110" max="16384" width="8.85546875" style="1"/>
  </cols>
  <sheetData>
    <row r="1" spans="1:109" ht="13.7" customHeight="1" x14ac:dyDescent="0.2">
      <c r="B1" s="78" t="s">
        <v>128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</row>
    <row r="2" spans="1:109" ht="12.75" x14ac:dyDescent="0.2"/>
    <row r="3" spans="1:109" ht="11.25" customHeight="1" x14ac:dyDescent="0.2">
      <c r="A3" s="121" t="s">
        <v>129</v>
      </c>
      <c r="B3" s="121"/>
      <c r="C3" s="121"/>
      <c r="D3" s="121"/>
      <c r="E3" s="121"/>
      <c r="F3" s="121"/>
      <c r="G3" s="121"/>
      <c r="H3" s="122"/>
      <c r="I3" s="87" t="s">
        <v>15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127"/>
      <c r="CN3" s="80" t="s">
        <v>130</v>
      </c>
      <c r="CO3" s="121"/>
      <c r="CP3" s="121"/>
      <c r="CQ3" s="121"/>
      <c r="CR3" s="121"/>
      <c r="CS3" s="121"/>
      <c r="CT3" s="121"/>
      <c r="CU3" s="122"/>
      <c r="CV3" s="80" t="s">
        <v>131</v>
      </c>
      <c r="CW3" s="80" t="s">
        <v>132</v>
      </c>
      <c r="CX3" s="83" t="s">
        <v>20</v>
      </c>
      <c r="CY3" s="84"/>
      <c r="CZ3" s="84"/>
      <c r="DA3" s="85"/>
    </row>
    <row r="4" spans="1:109" ht="15" customHeight="1" x14ac:dyDescent="0.2">
      <c r="A4" s="123"/>
      <c r="B4" s="123"/>
      <c r="C4" s="123"/>
      <c r="D4" s="123"/>
      <c r="E4" s="123"/>
      <c r="F4" s="123"/>
      <c r="G4" s="123"/>
      <c r="H4" s="124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128"/>
      <c r="CN4" s="81"/>
      <c r="CO4" s="123"/>
      <c r="CP4" s="123"/>
      <c r="CQ4" s="123"/>
      <c r="CR4" s="123"/>
      <c r="CS4" s="123"/>
      <c r="CT4" s="123"/>
      <c r="CU4" s="124"/>
      <c r="CV4" s="81"/>
      <c r="CW4" s="81"/>
      <c r="CX4" s="2" t="s">
        <v>46</v>
      </c>
      <c r="CY4" s="2" t="s">
        <v>47</v>
      </c>
      <c r="CZ4" s="2" t="s">
        <v>175</v>
      </c>
      <c r="DA4" s="90" t="s">
        <v>21</v>
      </c>
    </row>
    <row r="5" spans="1:109" ht="39" customHeight="1" x14ac:dyDescent="0.2">
      <c r="A5" s="125"/>
      <c r="B5" s="125"/>
      <c r="C5" s="125"/>
      <c r="D5" s="125"/>
      <c r="E5" s="125"/>
      <c r="F5" s="125"/>
      <c r="G5" s="125"/>
      <c r="H5" s="126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129"/>
      <c r="CN5" s="82"/>
      <c r="CO5" s="125"/>
      <c r="CP5" s="125"/>
      <c r="CQ5" s="125"/>
      <c r="CR5" s="125"/>
      <c r="CS5" s="125"/>
      <c r="CT5" s="125"/>
      <c r="CU5" s="126"/>
      <c r="CV5" s="82"/>
      <c r="CW5" s="82"/>
      <c r="CX5" s="3" t="s">
        <v>133</v>
      </c>
      <c r="CY5" s="4" t="s">
        <v>134</v>
      </c>
      <c r="CZ5" s="4" t="s">
        <v>135</v>
      </c>
      <c r="DA5" s="91"/>
    </row>
    <row r="6" spans="1:109" ht="16.350000000000001" customHeight="1" thickBot="1" x14ac:dyDescent="0.25">
      <c r="A6" s="116" t="s">
        <v>25</v>
      </c>
      <c r="B6" s="116"/>
      <c r="C6" s="116"/>
      <c r="D6" s="116"/>
      <c r="E6" s="116"/>
      <c r="F6" s="116"/>
      <c r="G6" s="116"/>
      <c r="H6" s="117"/>
      <c r="I6" s="116" t="s">
        <v>26</v>
      </c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7"/>
      <c r="CN6" s="118" t="s">
        <v>27</v>
      </c>
      <c r="CO6" s="119"/>
      <c r="CP6" s="119"/>
      <c r="CQ6" s="119"/>
      <c r="CR6" s="119"/>
      <c r="CS6" s="119"/>
      <c r="CT6" s="119"/>
      <c r="CU6" s="120"/>
      <c r="CV6" s="5" t="s">
        <v>28</v>
      </c>
      <c r="CW6" s="5" t="s">
        <v>136</v>
      </c>
      <c r="CX6" s="5" t="s">
        <v>29</v>
      </c>
      <c r="CY6" s="5" t="s">
        <v>30</v>
      </c>
      <c r="CZ6" s="5" t="s">
        <v>31</v>
      </c>
      <c r="DA6" s="6" t="s">
        <v>32</v>
      </c>
    </row>
    <row r="7" spans="1:109" ht="22.9" customHeight="1" x14ac:dyDescent="0.2">
      <c r="A7" s="109">
        <v>1</v>
      </c>
      <c r="B7" s="109"/>
      <c r="C7" s="109"/>
      <c r="D7" s="109"/>
      <c r="E7" s="109"/>
      <c r="F7" s="109"/>
      <c r="G7" s="109"/>
      <c r="H7" s="110"/>
      <c r="I7" s="111" t="s">
        <v>137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3" t="s">
        <v>138</v>
      </c>
      <c r="CO7" s="114"/>
      <c r="CP7" s="114"/>
      <c r="CQ7" s="114"/>
      <c r="CR7" s="114"/>
      <c r="CS7" s="114"/>
      <c r="CT7" s="114"/>
      <c r="CU7" s="115"/>
      <c r="CV7" s="7" t="s">
        <v>182</v>
      </c>
      <c r="CW7" s="7" t="s">
        <v>36</v>
      </c>
      <c r="CX7" s="8">
        <f>CX8</f>
        <v>28304730.990000002</v>
      </c>
      <c r="CY7" s="8">
        <f t="shared" ref="CY7:CZ7" si="0">CY8</f>
        <v>22780400.949999999</v>
      </c>
      <c r="CZ7" s="8">
        <f t="shared" si="0"/>
        <v>22935890.949999999</v>
      </c>
      <c r="DA7" s="9">
        <v>0</v>
      </c>
    </row>
    <row r="8" spans="1:109" ht="40.700000000000003" customHeight="1" x14ac:dyDescent="0.2">
      <c r="A8" s="104" t="s">
        <v>139</v>
      </c>
      <c r="B8" s="104"/>
      <c r="C8" s="104"/>
      <c r="D8" s="104"/>
      <c r="E8" s="104"/>
      <c r="F8" s="104"/>
      <c r="G8" s="104"/>
      <c r="H8" s="105"/>
      <c r="I8" s="106" t="s">
        <v>140</v>
      </c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8" t="s">
        <v>141</v>
      </c>
      <c r="CO8" s="104"/>
      <c r="CP8" s="104"/>
      <c r="CQ8" s="104"/>
      <c r="CR8" s="104"/>
      <c r="CS8" s="104"/>
      <c r="CT8" s="104"/>
      <c r="CU8" s="105"/>
      <c r="CV8" s="10" t="s">
        <v>182</v>
      </c>
      <c r="CW8" s="10" t="s">
        <v>36</v>
      </c>
      <c r="CX8" s="11">
        <f>CX9+CX11+CX13</f>
        <v>28304730.990000002</v>
      </c>
      <c r="CY8" s="11">
        <f t="shared" ref="CY8:CZ8" si="1">CY9+CY11+CY13</f>
        <v>22780400.949999999</v>
      </c>
      <c r="CZ8" s="11">
        <f t="shared" si="1"/>
        <v>22935890.949999999</v>
      </c>
      <c r="DA8" s="12">
        <v>0</v>
      </c>
      <c r="DE8" s="58">
        <f>CX7-CX8</f>
        <v>0</v>
      </c>
    </row>
    <row r="9" spans="1:109" ht="39.4" customHeight="1" x14ac:dyDescent="0.2">
      <c r="A9" s="104" t="s">
        <v>142</v>
      </c>
      <c r="B9" s="104"/>
      <c r="C9" s="104"/>
      <c r="D9" s="104"/>
      <c r="E9" s="104"/>
      <c r="F9" s="104"/>
      <c r="G9" s="104"/>
      <c r="H9" s="105"/>
      <c r="I9" s="106" t="s">
        <v>143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8" t="s">
        <v>144</v>
      </c>
      <c r="CO9" s="104"/>
      <c r="CP9" s="104"/>
      <c r="CQ9" s="104"/>
      <c r="CR9" s="104"/>
      <c r="CS9" s="104"/>
      <c r="CT9" s="104"/>
      <c r="CU9" s="105"/>
      <c r="CV9" s="10" t="s">
        <v>182</v>
      </c>
      <c r="CW9" s="10" t="s">
        <v>36</v>
      </c>
      <c r="CX9" s="11">
        <f>CX10</f>
        <v>7088801.04</v>
      </c>
      <c r="CY9" s="11">
        <f t="shared" ref="CY9:CZ9" si="2">CY10</f>
        <v>7288891</v>
      </c>
      <c r="CZ9" s="11">
        <f t="shared" si="2"/>
        <v>7444381</v>
      </c>
      <c r="DA9" s="12">
        <v>0</v>
      </c>
    </row>
    <row r="10" spans="1:109" ht="24" customHeight="1" x14ac:dyDescent="0.2">
      <c r="A10" s="104" t="s">
        <v>145</v>
      </c>
      <c r="B10" s="104"/>
      <c r="C10" s="104"/>
      <c r="D10" s="104"/>
      <c r="E10" s="104"/>
      <c r="F10" s="104"/>
      <c r="G10" s="104"/>
      <c r="H10" s="105"/>
      <c r="I10" s="106" t="s">
        <v>146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8" t="s">
        <v>147</v>
      </c>
      <c r="CO10" s="104"/>
      <c r="CP10" s="104"/>
      <c r="CQ10" s="104"/>
      <c r="CR10" s="104"/>
      <c r="CS10" s="104"/>
      <c r="CT10" s="104"/>
      <c r="CU10" s="105"/>
      <c r="CV10" s="10" t="s">
        <v>182</v>
      </c>
      <c r="CW10" s="10" t="s">
        <v>36</v>
      </c>
      <c r="CX10" s="11">
        <v>7088801.04</v>
      </c>
      <c r="CY10" s="11">
        <v>7288891</v>
      </c>
      <c r="CZ10" s="11">
        <v>7444381</v>
      </c>
      <c r="DA10" s="12">
        <v>0</v>
      </c>
    </row>
    <row r="11" spans="1:109" ht="33.4" customHeight="1" x14ac:dyDescent="0.2">
      <c r="A11" s="104" t="s">
        <v>148</v>
      </c>
      <c r="B11" s="104"/>
      <c r="C11" s="104"/>
      <c r="D11" s="104"/>
      <c r="E11" s="104"/>
      <c r="F11" s="104"/>
      <c r="G11" s="104"/>
      <c r="H11" s="105"/>
      <c r="I11" s="106" t="s">
        <v>149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8" t="s">
        <v>150</v>
      </c>
      <c r="CO11" s="104"/>
      <c r="CP11" s="104"/>
      <c r="CQ11" s="104"/>
      <c r="CR11" s="104"/>
      <c r="CS11" s="104"/>
      <c r="CT11" s="104"/>
      <c r="CU11" s="105"/>
      <c r="CV11" s="10" t="s">
        <v>182</v>
      </c>
      <c r="CW11" s="10" t="s">
        <v>36</v>
      </c>
      <c r="CX11" s="11">
        <f>CX12</f>
        <v>1006987.24</v>
      </c>
      <c r="CY11" s="11">
        <f t="shared" ref="CY11:CZ11" si="3">CY12</f>
        <v>62532.67</v>
      </c>
      <c r="CZ11" s="11">
        <f t="shared" si="3"/>
        <v>62532.67</v>
      </c>
      <c r="DA11" s="12">
        <v>0</v>
      </c>
    </row>
    <row r="12" spans="1:109" ht="24" customHeight="1" x14ac:dyDescent="0.2">
      <c r="A12" s="104" t="s">
        <v>151</v>
      </c>
      <c r="B12" s="104"/>
      <c r="C12" s="104"/>
      <c r="D12" s="104"/>
      <c r="E12" s="104"/>
      <c r="F12" s="104"/>
      <c r="G12" s="104"/>
      <c r="H12" s="105"/>
      <c r="I12" s="106" t="s">
        <v>146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8" t="s">
        <v>152</v>
      </c>
      <c r="CO12" s="104"/>
      <c r="CP12" s="104"/>
      <c r="CQ12" s="104"/>
      <c r="CR12" s="104"/>
      <c r="CS12" s="104"/>
      <c r="CT12" s="104"/>
      <c r="CU12" s="105"/>
      <c r="CV12" s="10" t="s">
        <v>182</v>
      </c>
      <c r="CW12" s="10" t="s">
        <v>36</v>
      </c>
      <c r="CX12" s="11">
        <v>1006987.24</v>
      </c>
      <c r="CY12" s="11">
        <v>62532.67</v>
      </c>
      <c r="CZ12" s="11">
        <v>62532.67</v>
      </c>
      <c r="DA12" s="12">
        <v>0</v>
      </c>
    </row>
    <row r="13" spans="1:109" ht="24" customHeight="1" x14ac:dyDescent="0.2">
      <c r="A13" s="104" t="s">
        <v>153</v>
      </c>
      <c r="B13" s="104"/>
      <c r="C13" s="104"/>
      <c r="D13" s="104"/>
      <c r="E13" s="104"/>
      <c r="F13" s="104"/>
      <c r="G13" s="104"/>
      <c r="H13" s="105"/>
      <c r="I13" s="106" t="s">
        <v>154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8" t="s">
        <v>155</v>
      </c>
      <c r="CO13" s="104"/>
      <c r="CP13" s="104"/>
      <c r="CQ13" s="104"/>
      <c r="CR13" s="104"/>
      <c r="CS13" s="104"/>
      <c r="CT13" s="104"/>
      <c r="CU13" s="105"/>
      <c r="CV13" s="10" t="s">
        <v>182</v>
      </c>
      <c r="CW13" s="10" t="s">
        <v>36</v>
      </c>
      <c r="CX13" s="11">
        <v>20208942.710000001</v>
      </c>
      <c r="CY13" s="11">
        <f t="shared" ref="CY13:CZ13" si="4">CY14</f>
        <v>15428977.279999999</v>
      </c>
      <c r="CZ13" s="11">
        <f t="shared" si="4"/>
        <v>15428977.279999999</v>
      </c>
      <c r="DA13" s="12">
        <v>0</v>
      </c>
    </row>
    <row r="14" spans="1:109" ht="24" customHeight="1" x14ac:dyDescent="0.2">
      <c r="A14" s="104" t="s">
        <v>156</v>
      </c>
      <c r="B14" s="104"/>
      <c r="C14" s="104"/>
      <c r="D14" s="104"/>
      <c r="E14" s="104"/>
      <c r="F14" s="104"/>
      <c r="G14" s="104"/>
      <c r="H14" s="105"/>
      <c r="I14" s="106" t="s">
        <v>146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8" t="s">
        <v>157</v>
      </c>
      <c r="CO14" s="104"/>
      <c r="CP14" s="104"/>
      <c r="CQ14" s="104"/>
      <c r="CR14" s="104"/>
      <c r="CS14" s="104"/>
      <c r="CT14" s="104"/>
      <c r="CU14" s="105"/>
      <c r="CV14" s="10" t="s">
        <v>182</v>
      </c>
      <c r="CW14" s="10" t="s">
        <v>36</v>
      </c>
      <c r="CX14" s="11">
        <v>20358942.710000001</v>
      </c>
      <c r="CY14" s="11">
        <v>15428977.279999999</v>
      </c>
      <c r="CZ14" s="11">
        <v>15428977.279999999</v>
      </c>
      <c r="DA14" s="12">
        <v>0</v>
      </c>
    </row>
    <row r="15" spans="1:109" ht="12.75" x14ac:dyDescent="0.2"/>
    <row r="16" spans="1:109" s="16" customFormat="1" ht="24.75" customHeight="1" x14ac:dyDescent="0.2">
      <c r="I16" s="13" t="s">
        <v>158</v>
      </c>
    </row>
    <row r="17" spans="8:108" s="16" customFormat="1" ht="20.25" customHeight="1" x14ac:dyDescent="0.2">
      <c r="H17" s="17"/>
      <c r="I17" s="18" t="s">
        <v>159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Q17" s="97" t="s">
        <v>167</v>
      </c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Y17" s="99" t="s">
        <v>168</v>
      </c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</row>
    <row r="18" spans="8:108" s="16" customFormat="1" ht="17.25" customHeight="1" x14ac:dyDescent="0.2">
      <c r="AQ18" s="100" t="s">
        <v>160</v>
      </c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K18" s="100" t="s">
        <v>161</v>
      </c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</row>
    <row r="19" spans="8:108" s="16" customFormat="1" ht="3" customHeight="1" x14ac:dyDescent="0.2"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</row>
    <row r="20" spans="8:108" s="16" customFormat="1" ht="26.25" customHeight="1" x14ac:dyDescent="0.2">
      <c r="I20" s="13" t="s">
        <v>162</v>
      </c>
      <c r="Q20" s="62"/>
      <c r="AM20" s="101" t="s">
        <v>189</v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S20" s="102" t="s">
        <v>190</v>
      </c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M20" s="103" t="s">
        <v>191</v>
      </c>
      <c r="CN20" s="103"/>
      <c r="CO20" s="103"/>
      <c r="CP20" s="103"/>
      <c r="CQ20" s="103"/>
      <c r="CR20" s="103"/>
      <c r="CS20" s="103"/>
      <c r="CT20" s="103"/>
      <c r="CU20" s="19"/>
      <c r="CV20" s="19"/>
      <c r="CW20" s="19"/>
      <c r="CX20" s="19"/>
      <c r="CY20" s="19"/>
      <c r="CZ20" s="19"/>
      <c r="DA20" s="19"/>
      <c r="DB20" s="19"/>
      <c r="DC20" s="19"/>
      <c r="DD20" s="20"/>
    </row>
    <row r="21" spans="8:108" s="16" customFormat="1" ht="15" customHeight="1" x14ac:dyDescent="0.2">
      <c r="AM21" s="100" t="s">
        <v>160</v>
      </c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F21" s="100" t="s">
        <v>161</v>
      </c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S21" s="100" t="s">
        <v>163</v>
      </c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M21" s="21" t="s">
        <v>164</v>
      </c>
      <c r="CN21" s="22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</row>
    <row r="22" spans="8:108" ht="3" customHeight="1" x14ac:dyDescent="0.2"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</row>
    <row r="23" spans="8:108" ht="13.5" customHeight="1" x14ac:dyDescent="0.2">
      <c r="I23" s="92" t="s">
        <v>165</v>
      </c>
      <c r="J23" s="92"/>
      <c r="K23" s="93" t="s">
        <v>187</v>
      </c>
      <c r="L23" s="93"/>
      <c r="M23" s="93"/>
      <c r="N23" s="94" t="s">
        <v>165</v>
      </c>
      <c r="O23" s="94"/>
      <c r="Q23" s="93" t="s">
        <v>188</v>
      </c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15"/>
      <c r="AG23" s="95">
        <v>2023</v>
      </c>
      <c r="AH23" s="96"/>
      <c r="AI23" s="96"/>
      <c r="AJ23" s="96"/>
      <c r="AK23" s="96"/>
      <c r="AL23" s="13" t="s">
        <v>166</v>
      </c>
    </row>
    <row r="24" spans="8:108" ht="11.1" customHeight="1" x14ac:dyDescent="0.2"/>
  </sheetData>
  <mergeCells count="53">
    <mergeCell ref="A6:H6"/>
    <mergeCell ref="I6:CM6"/>
    <mergeCell ref="CN6:CU6"/>
    <mergeCell ref="B1:DA1"/>
    <mergeCell ref="A3:H5"/>
    <mergeCell ref="I3:CM5"/>
    <mergeCell ref="CN3:CU5"/>
    <mergeCell ref="CW3:CW5"/>
    <mergeCell ref="CX3:DA3"/>
    <mergeCell ref="DA4:DA5"/>
    <mergeCell ref="CV3:CV5"/>
    <mergeCell ref="A7:H7"/>
    <mergeCell ref="I7:CM7"/>
    <mergeCell ref="CN7:CU7"/>
    <mergeCell ref="A8:H8"/>
    <mergeCell ref="I8:CM8"/>
    <mergeCell ref="CN8:CU8"/>
    <mergeCell ref="A9:H9"/>
    <mergeCell ref="I9:CM9"/>
    <mergeCell ref="CN9:CU9"/>
    <mergeCell ref="A10:H10"/>
    <mergeCell ref="I10:CM10"/>
    <mergeCell ref="CN10:CU10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M20:BD20"/>
    <mergeCell ref="BF20:BQ20"/>
    <mergeCell ref="BS20:CJ20"/>
    <mergeCell ref="CM20:CT20"/>
    <mergeCell ref="BF21:BQ21"/>
    <mergeCell ref="BS21:CJ21"/>
    <mergeCell ref="AM21:BD21"/>
    <mergeCell ref="AQ17:BH17"/>
    <mergeCell ref="BK17:BV17"/>
    <mergeCell ref="BY17:CR17"/>
    <mergeCell ref="AQ18:BH18"/>
    <mergeCell ref="BK18:BV18"/>
    <mergeCell ref="BY18:CR18"/>
    <mergeCell ref="I23:J23"/>
    <mergeCell ref="K23:M23"/>
    <mergeCell ref="N23:O23"/>
    <mergeCell ref="Q23:AE23"/>
    <mergeCell ref="AG23:AK23"/>
  </mergeCells>
  <pageMargins left="0.26" right="0.16" top="0.27" bottom="0.15" header="0.19685039370078741" footer="0.1968503937007874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'ФХД_ Поступления и выплаты'!Область_печати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rep:2.55.0.362</dc:description>
  <cp:lastModifiedBy>User</cp:lastModifiedBy>
  <cp:lastPrinted>2023-06-02T08:05:38Z</cp:lastPrinted>
  <dcterms:created xsi:type="dcterms:W3CDTF">2022-12-13T06:44:24Z</dcterms:created>
  <dcterms:modified xsi:type="dcterms:W3CDTF">2023-07-17T04:46:30Z</dcterms:modified>
</cp:coreProperties>
</file>